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0590" windowHeight="7245" tabRatio="563" firstSheet="1" activeTab="1"/>
  </bookViews>
  <sheets>
    <sheet name="Dist. GN 11" sheetId="1" state="hidden" r:id="rId1"/>
    <sheet name="Dist. GN (MAYO)" sheetId="2" r:id="rId2"/>
  </sheets>
  <externalReferences>
    <externalReference r:id="rId5"/>
  </externalReferences>
  <definedNames>
    <definedName name="_xlnm.Print_Area" localSheetId="1">'Dist. GN (MAYO)'!$B$3:$L$50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<sst xmlns="http://schemas.openxmlformats.org/spreadsheetml/2006/main" count="85" uniqueCount="40">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</sst>
</file>

<file path=xl/styles.xml><?xml version="1.0" encoding="utf-8"?>
<styleSheet xmlns="http://schemas.openxmlformats.org/spreadsheetml/2006/main">
  <numFmts count="3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2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1" fillId="24" borderId="0" xfId="92" applyFont="1" applyFill="1" applyAlignment="1">
      <alignment horizontal="left"/>
      <protection/>
    </xf>
    <xf numFmtId="0" fontId="23" fillId="24" borderId="0" xfId="92" applyFont="1" applyFill="1" applyBorder="1">
      <alignment/>
      <protection/>
    </xf>
    <xf numFmtId="0" fontId="30" fillId="24" borderId="0" xfId="92" applyFont="1" applyFill="1" applyBorder="1">
      <alignment/>
      <protection/>
    </xf>
    <xf numFmtId="17" fontId="31" fillId="26" borderId="10" xfId="92" applyNumberFormat="1" applyFont="1" applyFill="1" applyBorder="1" applyAlignment="1" quotePrefix="1">
      <alignment horizontal="center" vertical="center" wrapText="1"/>
      <protection/>
    </xf>
    <xf numFmtId="17" fontId="31" fillId="26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vertical="center"/>
      <protection/>
    </xf>
    <xf numFmtId="3" fontId="0" fillId="24" borderId="11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0" fontId="31" fillId="26" borderId="12" xfId="92" applyFont="1" applyFill="1" applyBorder="1" applyAlignment="1">
      <alignment vertical="center"/>
      <protection/>
    </xf>
    <xf numFmtId="3" fontId="31" fillId="26" borderId="12" xfId="92" applyNumberFormat="1" applyFont="1" applyFill="1" applyBorder="1" applyAlignment="1">
      <alignment horizontal="center" vertical="center"/>
      <protection/>
    </xf>
    <xf numFmtId="0" fontId="31" fillId="26" borderId="13" xfId="92" applyFont="1" applyFill="1" applyBorder="1" applyAlignment="1">
      <alignment vertical="center"/>
      <protection/>
    </xf>
    <xf numFmtId="3" fontId="31" fillId="26" borderId="13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>
      <alignment/>
      <protection/>
    </xf>
    <xf numFmtId="3" fontId="0" fillId="24" borderId="11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3" fontId="0" fillId="24" borderId="10" xfId="92" applyNumberFormat="1" applyFont="1" applyFill="1" applyBorder="1" applyAlignment="1">
      <alignment horizontal="center"/>
      <protection/>
    </xf>
    <xf numFmtId="0" fontId="31" fillId="26" borderId="1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1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2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2" fillId="24" borderId="0" xfId="92" applyFont="1" applyFill="1" applyAlignment="1">
      <alignment vertical="center"/>
      <protection/>
    </xf>
    <xf numFmtId="0" fontId="26" fillId="24" borderId="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 vertical="center"/>
      <protection/>
    </xf>
    <xf numFmtId="0" fontId="26" fillId="25" borderId="0" xfId="92" applyFont="1" applyFill="1" applyAlignment="1">
      <alignment horizontal="left" wrapText="1"/>
      <protection/>
    </xf>
    <xf numFmtId="0" fontId="32" fillId="24" borderId="0" xfId="92" applyFont="1" applyFill="1" applyAlignment="1">
      <alignment horizontal="center" vertical="center"/>
      <protection/>
    </xf>
    <xf numFmtId="0" fontId="0" fillId="24" borderId="14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4" xfId="92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0" fontId="31" fillId="26" borderId="14" xfId="92" applyFont="1" applyFill="1" applyBorder="1" applyAlignment="1">
      <alignment horizontal="center"/>
      <protection/>
    </xf>
    <xf numFmtId="0" fontId="31" fillId="26" borderId="15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050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050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050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6385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6385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6385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6385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6385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6385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6385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7720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7720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7720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7720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7720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7720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7720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9055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9055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9055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9055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9055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9055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9055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70389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70389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70389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70389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70389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70389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70389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2" t="s">
        <v>9</v>
      </c>
      <c r="D36" s="43"/>
      <c r="E36" s="1"/>
      <c r="F36" s="1"/>
      <c r="G36" s="1"/>
      <c r="H36" s="1"/>
    </row>
    <row r="37" spans="2:8" ht="18.75" customHeight="1" thickBot="1">
      <c r="B37" s="25" t="s">
        <v>17</v>
      </c>
      <c r="C37" s="40" t="s">
        <v>10</v>
      </c>
      <c r="D37" s="41"/>
      <c r="E37" s="1"/>
      <c r="F37" s="1"/>
      <c r="G37" s="1"/>
      <c r="H37" s="1"/>
    </row>
    <row r="38" spans="2:8" ht="18.75" customHeight="1" thickBot="1">
      <c r="B38" s="25" t="s">
        <v>18</v>
      </c>
      <c r="C38" s="40" t="s">
        <v>21</v>
      </c>
      <c r="D38" s="41"/>
      <c r="E38" s="1"/>
      <c r="F38" s="1"/>
      <c r="G38" s="1"/>
      <c r="H38" s="1"/>
    </row>
    <row r="39" spans="2:8" ht="18.75" customHeight="1" thickBot="1">
      <c r="B39" s="25" t="s">
        <v>19</v>
      </c>
      <c r="C39" s="40" t="s">
        <v>20</v>
      </c>
      <c r="D39" s="41"/>
      <c r="E39" s="1"/>
      <c r="F39" s="1"/>
      <c r="G39" s="1"/>
      <c r="H39" s="1"/>
    </row>
    <row r="40" spans="2:8" ht="18.75" customHeight="1" thickBot="1">
      <c r="B40" s="25" t="s">
        <v>22</v>
      </c>
      <c r="C40" s="40" t="s">
        <v>23</v>
      </c>
      <c r="D40" s="41"/>
      <c r="E40" s="1"/>
      <c r="F40" s="1"/>
      <c r="G40" s="1"/>
      <c r="H40" s="1"/>
    </row>
    <row r="41" spans="2:8" ht="18.75" customHeight="1" thickBot="1">
      <c r="B41" s="26" t="s">
        <v>24</v>
      </c>
      <c r="C41" s="40" t="s">
        <v>25</v>
      </c>
      <c r="D41" s="41"/>
      <c r="E41" s="1"/>
      <c r="F41" s="1"/>
      <c r="G41" s="1"/>
      <c r="H41" s="1"/>
    </row>
    <row r="42" spans="2:8" ht="18.75" customHeight="1" thickBot="1">
      <c r="B42" s="26" t="s">
        <v>26</v>
      </c>
      <c r="C42" s="38" t="s">
        <v>27</v>
      </c>
      <c r="D42" s="39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6" t="s">
        <v>28</v>
      </c>
      <c r="C44" s="36"/>
      <c r="D44" s="36"/>
      <c r="E44" s="36"/>
      <c r="F44" s="36"/>
      <c r="G44" s="36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115" zoomScaleNormal="73" zoomScaleSheetLayoutView="115" zoomScalePageLayoutView="40" workbookViewId="0" topLeftCell="A1">
      <selection activeCell="H24" sqref="H24"/>
    </sheetView>
  </sheetViews>
  <sheetFormatPr defaultColWidth="11.421875" defaultRowHeight="12.75"/>
  <cols>
    <col min="1" max="1" width="3.57421875" style="3" customWidth="1"/>
    <col min="2" max="2" width="34.0039062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f>17852.1222441992/C13</f>
        <v>575.8749111032</v>
      </c>
      <c r="D15" s="10">
        <f>16043.7445144407/D13</f>
        <v>572.9908755157393</v>
      </c>
      <c r="E15" s="10">
        <f>17421.0897458076/E13</f>
        <v>561.9706369615354</v>
      </c>
      <c r="F15" s="10">
        <f>17849.6110180155/F13</f>
        <v>594.9870339338501</v>
      </c>
      <c r="G15" s="10">
        <f>18542.1786652266/$G$13</f>
        <v>598.1347956524709</v>
      </c>
      <c r="H15" s="1"/>
    </row>
    <row r="16" spans="2:8" ht="16.5" customHeight="1" thickBot="1">
      <c r="B16" s="11" t="s">
        <v>30</v>
      </c>
      <c r="C16" s="12">
        <f>2092.1070892329/C13</f>
        <v>67.4873254591258</v>
      </c>
      <c r="D16" s="12">
        <f>1843.9533751698/D13</f>
        <v>65.85547768463572</v>
      </c>
      <c r="E16" s="12">
        <f>2006.7801367256/E13</f>
        <v>64.73484312018064</v>
      </c>
      <c r="F16" s="12">
        <f>1992.5832862389/F13</f>
        <v>66.41944287463</v>
      </c>
      <c r="G16" s="12">
        <f>2953.8591980399/G13</f>
        <v>95.28578058193226</v>
      </c>
      <c r="H16" s="1"/>
    </row>
    <row r="17" spans="2:8" ht="16.5" customHeight="1" thickBot="1">
      <c r="B17" s="11" t="s">
        <v>31</v>
      </c>
      <c r="C17" s="12">
        <f>61794.24523006/C13</f>
        <v>1993.3627493567742</v>
      </c>
      <c r="D17" s="12">
        <f>61103.98469024/D13</f>
        <v>2182.2851675085717</v>
      </c>
      <c r="E17" s="12">
        <f>57834.2347096099/E13</f>
        <v>1865.620474503545</v>
      </c>
      <c r="F17" s="12">
        <f>63230.70474698/F13</f>
        <v>2107.690158232667</v>
      </c>
      <c r="G17" s="12">
        <f>59635.49476763/G13</f>
        <v>1923.7256376654839</v>
      </c>
      <c r="H17" s="1"/>
    </row>
    <row r="18" spans="2:8" ht="16.5" customHeight="1" thickBot="1">
      <c r="B18" s="11" t="s">
        <v>32</v>
      </c>
      <c r="C18" s="12">
        <f>172587.13599441/C13</f>
        <v>5567.326967561613</v>
      </c>
      <c r="D18" s="12">
        <f>261037.5651192/D13</f>
        <v>9322.770182828572</v>
      </c>
      <c r="E18" s="12">
        <f>154268.92226003/E13</f>
        <v>4976.416847097742</v>
      </c>
      <c r="F18" s="12">
        <f>149181.84404653/F13</f>
        <v>4972.7281348843335</v>
      </c>
      <c r="G18" s="12">
        <f>210322.27347621/G13</f>
        <v>6784.589466974516</v>
      </c>
      <c r="H18" s="1"/>
    </row>
    <row r="19" spans="2:8" ht="16.5" customHeight="1" thickBot="1">
      <c r="B19" s="11" t="s">
        <v>33</v>
      </c>
      <c r="C19" s="12">
        <f>1029516.53220753/C13</f>
        <v>33210.210716371934</v>
      </c>
      <c r="D19" s="12">
        <f>1156717.76991212/D13</f>
        <v>41311.34892543285</v>
      </c>
      <c r="E19" s="12">
        <f>1059486.21389609/E13</f>
        <v>34176.97464180935</v>
      </c>
      <c r="F19" s="12">
        <f>1153679.66297789/F13</f>
        <v>38455.98876592967</v>
      </c>
      <c r="G19" s="12">
        <f>1143515.60654651/G13</f>
        <v>36887.60021117774</v>
      </c>
      <c r="H19" s="1"/>
    </row>
    <row r="20" spans="2:8" ht="18" customHeight="1" thickBot="1">
      <c r="B20" s="15" t="s">
        <v>6</v>
      </c>
      <c r="C20" s="35">
        <f>SUM(C15:C19)</f>
        <v>41414.262669852644</v>
      </c>
      <c r="D20" s="35">
        <f>SUM(D15:D19)</f>
        <v>53455.250628970374</v>
      </c>
      <c r="E20" s="35">
        <f>SUM(E15:E19)</f>
        <v>41645.71744349235</v>
      </c>
      <c r="F20" s="35">
        <f>SUM(F15:F19)</f>
        <v>46197.81353585515</v>
      </c>
      <c r="G20" s="35">
        <f>SUM(G15:G19)</f>
        <v>46289.33589205214</v>
      </c>
      <c r="H20" s="1"/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8" ht="26.25" customHeight="1" thickBot="1">
      <c r="B24" s="7" t="s">
        <v>4</v>
      </c>
      <c r="C24" s="8">
        <f>C14</f>
        <v>42736</v>
      </c>
      <c r="D24" s="8">
        <f>D14</f>
        <v>42767</v>
      </c>
      <c r="E24" s="8">
        <f>E14</f>
        <v>42795</v>
      </c>
      <c r="F24" s="8">
        <f>F14</f>
        <v>42826</v>
      </c>
      <c r="G24" s="8">
        <f>G14</f>
        <v>42856</v>
      </c>
      <c r="H24" s="1"/>
    </row>
    <row r="25" spans="2:8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"/>
    </row>
    <row r="26" spans="2:8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1"/>
    </row>
    <row r="27" spans="2:8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1"/>
    </row>
    <row r="28" spans="2:8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1"/>
    </row>
    <row r="29" spans="2:8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1"/>
    </row>
    <row r="30" spans="2:8" ht="18" customHeight="1" thickBot="1">
      <c r="B30" s="21" t="s">
        <v>0</v>
      </c>
      <c r="C30" s="22">
        <f>SUM(C25:C29)</f>
        <v>39952</v>
      </c>
      <c r="D30" s="22">
        <f>SUM(D25:D29)</f>
        <v>40275</v>
      </c>
      <c r="E30" s="22">
        <f>SUM(E25:E29)</f>
        <v>40667</v>
      </c>
      <c r="F30" s="22">
        <f>SUM(F25:F29)</f>
        <v>41090</v>
      </c>
      <c r="G30" s="22">
        <f>SUM(G25:G29)</f>
        <v>41397</v>
      </c>
      <c r="H30" s="1"/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13.5" customHeight="1" thickBot="1">
      <c r="B35" s="24" t="s">
        <v>4</v>
      </c>
      <c r="C35" s="42" t="s">
        <v>9</v>
      </c>
      <c r="D35" s="43"/>
      <c r="E35" s="1"/>
      <c r="F35" s="1"/>
      <c r="G35" s="1"/>
      <c r="H35" s="1"/>
    </row>
    <row r="36" spans="2:8" ht="18.75" customHeight="1" thickBot="1">
      <c r="B36" s="25" t="s">
        <v>17</v>
      </c>
      <c r="C36" s="40" t="s">
        <v>10</v>
      </c>
      <c r="D36" s="41"/>
      <c r="E36" s="1"/>
      <c r="F36" s="1"/>
      <c r="G36" s="1"/>
      <c r="H36" s="1"/>
    </row>
    <row r="37" spans="2:8" ht="18.75" customHeight="1" thickBot="1">
      <c r="B37" s="25" t="s">
        <v>18</v>
      </c>
      <c r="C37" s="40" t="s">
        <v>21</v>
      </c>
      <c r="D37" s="41"/>
      <c r="E37" s="1"/>
      <c r="F37" s="1"/>
      <c r="G37" s="1"/>
      <c r="H37" s="1"/>
    </row>
    <row r="38" spans="2:8" ht="18.75" customHeight="1" thickBot="1">
      <c r="B38" s="25" t="s">
        <v>19</v>
      </c>
      <c r="C38" s="40" t="s">
        <v>20</v>
      </c>
      <c r="D38" s="41"/>
      <c r="E38" s="1"/>
      <c r="F38" s="1"/>
      <c r="G38" s="1"/>
      <c r="H38" s="1"/>
    </row>
    <row r="39" spans="2:8" ht="18.75" customHeight="1" thickBot="1">
      <c r="B39" s="25" t="s">
        <v>22</v>
      </c>
      <c r="C39" s="40" t="s">
        <v>23</v>
      </c>
      <c r="D39" s="41"/>
      <c r="E39" s="1"/>
      <c r="F39" s="1"/>
      <c r="G39" s="1"/>
      <c r="H39" s="1"/>
    </row>
    <row r="40" spans="2:8" ht="18.75" customHeight="1" thickBot="1">
      <c r="B40" s="26" t="s">
        <v>24</v>
      </c>
      <c r="C40" s="40" t="s">
        <v>25</v>
      </c>
      <c r="D40" s="41"/>
      <c r="E40" s="1"/>
      <c r="F40" s="1"/>
      <c r="G40" s="1"/>
      <c r="H40" s="1"/>
    </row>
    <row r="41" spans="2:8" ht="18.75" customHeight="1" thickBot="1">
      <c r="B41" s="26" t="s">
        <v>26</v>
      </c>
      <c r="C41" s="38" t="s">
        <v>27</v>
      </c>
      <c r="D41" s="39"/>
      <c r="E41" s="1"/>
      <c r="F41" s="1"/>
      <c r="G41" s="1"/>
      <c r="H41" s="1"/>
    </row>
    <row r="42" spans="2:5" ht="12.75" customHeight="1">
      <c r="B42" s="27"/>
      <c r="C42" s="23"/>
      <c r="D42" s="23"/>
      <c r="E42" s="23"/>
    </row>
    <row r="43" spans="2:13" ht="48.75" customHeight="1">
      <c r="B43" s="36" t="s">
        <v>28</v>
      </c>
      <c r="C43" s="36"/>
      <c r="D43" s="36"/>
      <c r="E43" s="36"/>
      <c r="F43" s="36"/>
      <c r="G43" s="36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0">
    <mergeCell ref="C39:D39"/>
    <mergeCell ref="C40:D40"/>
    <mergeCell ref="C41:D41"/>
    <mergeCell ref="B43:G43"/>
    <mergeCell ref="B3:L3"/>
    <mergeCell ref="B4:L4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3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2017-06-21T16:02:20Z</cp:lastPrinted>
  <dcterms:created xsi:type="dcterms:W3CDTF">2011-02-03T13:38:24Z</dcterms:created>
  <dcterms:modified xsi:type="dcterms:W3CDTF">2017-07-20T16:56:04Z</dcterms:modified>
  <cp:category/>
  <cp:version/>
  <cp:contentType/>
  <cp:contentStatus/>
</cp:coreProperties>
</file>